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ee16af7c66e04c/Desktop/Publika/PRATICA INCENTIVI FUNZIONI TECNICHE_GB/"/>
    </mc:Choice>
  </mc:AlternateContent>
  <xr:revisionPtr revIDLastSave="145" documentId="8_{790D1527-EFEB-408B-87A9-990374A866BF}" xr6:coauthVersionLast="47" xr6:coauthVersionMax="47" xr10:uidLastSave="{07AB683C-E9F7-42C2-AD67-D7F3F49046E4}"/>
  <bookViews>
    <workbookView xWindow="-120" yWindow="-16320" windowWidth="29040" windowHeight="15720" xr2:uid="{E39D81AF-49A3-450A-9F46-7DD0CA8BBD80}"/>
  </bookViews>
  <sheets>
    <sheet name="COMPUTO QUO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1" s="1"/>
  <c r="C11" i="1" s="1"/>
  <c r="G13" i="1"/>
  <c r="C5" i="1"/>
  <c r="C8" i="1" s="1"/>
  <c r="C12" i="1" l="1"/>
  <c r="C13" i="1" s="1"/>
  <c r="C14" i="1"/>
  <c r="H6" i="1" l="1"/>
  <c r="H14" i="1"/>
  <c r="H9" i="1"/>
  <c r="H10" i="1"/>
  <c r="H4" i="1"/>
  <c r="H8" i="1"/>
  <c r="H11" i="1"/>
  <c r="H5" i="1"/>
  <c r="H7" i="1"/>
  <c r="H12" i="1"/>
  <c r="C15" i="1"/>
  <c r="H13" i="1" l="1"/>
  <c r="H15" i="1" s="1"/>
  <c r="H16" i="1" s="1"/>
</calcChain>
</file>

<file path=xl/sharedStrings.xml><?xml version="1.0" encoding="utf-8"?>
<sst xmlns="http://schemas.openxmlformats.org/spreadsheetml/2006/main" count="46" uniqueCount="39">
  <si>
    <t>IMPORTO TOTALE A BASE DI GARA (al netto Iva)</t>
  </si>
  <si>
    <t>ACCANTONAMENTO FONDO INCENTIVANTE</t>
  </si>
  <si>
    <t>DESTINAZIONI</t>
  </si>
  <si>
    <t>QUOTA COMPLESSIVA FONDO INCENTIVANTE</t>
  </si>
  <si>
    <t>INCENTIVAZIONE PERSONALE (80%)</t>
  </si>
  <si>
    <t>DIPENDENTE</t>
  </si>
  <si>
    <t>QUOTA %</t>
  </si>
  <si>
    <t>ROSSI Mario</t>
  </si>
  <si>
    <t>BIANCHI Luisa</t>
  </si>
  <si>
    <t>COMPENSO TEORICO</t>
  </si>
  <si>
    <t>IMPORTO INCENTIVO AL NETTO OO.RR.</t>
  </si>
  <si>
    <t>SCORPORO QUOTE</t>
  </si>
  <si>
    <t>QUOTA DISPONIBILE INCENTIVI 
(inclusivi oo.rr. carico ente)</t>
  </si>
  <si>
    <t>TOTALE VERIFICA</t>
  </si>
  <si>
    <t>A</t>
  </si>
  <si>
    <t>B</t>
  </si>
  <si>
    <t>A+B+C</t>
  </si>
  <si>
    <t>REGOLAMENTO INCENTIVI FUNZIONI TECNICHE - ART. 113 COMMA 3 D.LGS. 50/2016</t>
  </si>
  <si>
    <t>COMPUTO QUOTE INCENTIVANTI</t>
  </si>
  <si>
    <t>QUOTA SPESE PER STRUMENTAZIONE, FORMAZIONE ETC. (20%)</t>
  </si>
  <si>
    <t>TOTALE</t>
  </si>
  <si>
    <t>Responsabile unico procedimento (RUP)</t>
  </si>
  <si>
    <t>Programmazione spesa/investimenti</t>
  </si>
  <si>
    <t>Verifica preventiva di progettazione LL.PP. ex art. 26 del Codice</t>
  </si>
  <si>
    <t>Direzione lavori o direzione esecuzione</t>
  </si>
  <si>
    <t>Predisposizione degli atti di gara, e di controllo delle procedure di gara a termini degli artt.32 e 33 del Codice</t>
  </si>
  <si>
    <t>Collaudo tecnico amministrativo ovvero verifica di conformità, redazione del certificato di regolare esecuzione</t>
  </si>
  <si>
    <t>Collaudo statico</t>
  </si>
  <si>
    <t>Collaboratore/amministrativo o tecnico di supporto alle figure di cui sopra</t>
  </si>
  <si>
    <t>Collaboratore/amministrativo per la redazione dei contratti</t>
  </si>
  <si>
    <t>OO.RR. A CARICO ENTE</t>
  </si>
  <si>
    <t>TOTALE VERIFICA CON IRAP</t>
  </si>
  <si>
    <t>ACCANTONAMENTO IRAP (8,50% sulla quota al netto oo.rr.)</t>
  </si>
  <si>
    <t>QUOTA INCENTIVAZIONE AL NETTO OO.RR. E IRAP</t>
  </si>
  <si>
    <t>RUOLO</t>
  </si>
  <si>
    <t>…</t>
  </si>
  <si>
    <t>QUOTA OO.RR. (23,80% Cpdel + 1% Inail)</t>
  </si>
  <si>
    <t>TOTALE VERIFICA QUOTA INCENTIVI</t>
  </si>
  <si>
    <t>N.B. Nel modello di calcolo è stata inserita una percentuale esemplificativa di INAIL dell'1%. Ciascun ente dovrà adattare tale percentuale sulla base delle proprie classi di rischio.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</si>
</sst>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70C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8A44-4CD3-4363-9C69-CD664214AEC2}">
  <sheetPr>
    <pageSetUpPr fitToPage="1"/>
  </sheetPr>
  <dimension ref="A1:H18"/>
  <sheetViews>
    <sheetView tabSelected="1" zoomScaleNormal="100" workbookViewId="0">
      <selection activeCell="C7" sqref="C7"/>
    </sheetView>
  </sheetViews>
  <sheetFormatPr defaultColWidth="8.88671875" defaultRowHeight="14.4" x14ac:dyDescent="0.3"/>
  <cols>
    <col min="1" max="1" width="6.33203125" style="15" bestFit="1" customWidth="1"/>
    <col min="2" max="2" width="46.5546875" style="1" customWidth="1"/>
    <col min="3" max="3" width="24.33203125" style="1" customWidth="1"/>
    <col min="4" max="4" width="5.88671875" style="1" customWidth="1"/>
    <col min="5" max="5" width="16.6640625" style="1" customWidth="1"/>
    <col min="6" max="6" width="51.6640625" style="1" customWidth="1"/>
    <col min="7" max="7" width="9.109375" style="1" bestFit="1" customWidth="1"/>
    <col min="8" max="8" width="25.6640625" style="1" customWidth="1"/>
    <col min="9" max="16384" width="8.88671875" style="1"/>
  </cols>
  <sheetData>
    <row r="1" spans="1:8" ht="25.95" customHeight="1" x14ac:dyDescent="0.3">
      <c r="A1" s="31" t="s">
        <v>17</v>
      </c>
      <c r="B1" s="31"/>
      <c r="C1" s="31"/>
      <c r="D1" s="31"/>
      <c r="E1" s="31"/>
      <c r="F1" s="31"/>
      <c r="G1" s="31"/>
      <c r="H1" s="31"/>
    </row>
    <row r="2" spans="1:8" ht="37.200000000000003" customHeight="1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3" spans="1:8" ht="34.950000000000003" customHeight="1" x14ac:dyDescent="0.3">
      <c r="B3" s="7" t="s">
        <v>0</v>
      </c>
      <c r="C3" s="17">
        <v>1000000</v>
      </c>
      <c r="D3" s="3"/>
      <c r="E3" s="25" t="s">
        <v>5</v>
      </c>
      <c r="F3" s="25" t="s">
        <v>34</v>
      </c>
      <c r="G3" s="25" t="s">
        <v>6</v>
      </c>
      <c r="H3" s="25" t="s">
        <v>9</v>
      </c>
    </row>
    <row r="4" spans="1:8" ht="34.950000000000003" customHeight="1" x14ac:dyDescent="0.3">
      <c r="B4" s="7" t="s">
        <v>1</v>
      </c>
      <c r="C4" s="18">
        <v>0.02</v>
      </c>
      <c r="D4" s="3"/>
      <c r="E4" s="11" t="s">
        <v>8</v>
      </c>
      <c r="F4" s="10" t="s">
        <v>21</v>
      </c>
      <c r="G4" s="22">
        <v>0.4</v>
      </c>
      <c r="H4" s="14">
        <f>$C14*G4</f>
        <v>4801.2003000750192</v>
      </c>
    </row>
    <row r="5" spans="1:8" ht="34.950000000000003" customHeight="1" x14ac:dyDescent="0.3">
      <c r="B5" s="7" t="s">
        <v>3</v>
      </c>
      <c r="C5" s="13">
        <f>C3*C4</f>
        <v>20000</v>
      </c>
      <c r="D5" s="4"/>
      <c r="E5" s="11" t="s">
        <v>7</v>
      </c>
      <c r="F5" s="10" t="s">
        <v>22</v>
      </c>
      <c r="G5" s="22">
        <v>0.02</v>
      </c>
      <c r="H5" s="14">
        <f>C14*G5</f>
        <v>240.06001500375098</v>
      </c>
    </row>
    <row r="6" spans="1:8" ht="34.950000000000003" customHeight="1" x14ac:dyDescent="0.3">
      <c r="B6" s="30" t="s">
        <v>2</v>
      </c>
      <c r="C6" s="30"/>
      <c r="D6" s="3"/>
      <c r="E6" s="11" t="s">
        <v>35</v>
      </c>
      <c r="F6" s="10" t="s">
        <v>23</v>
      </c>
      <c r="G6" s="22">
        <v>0.04</v>
      </c>
      <c r="H6" s="14">
        <f>C14*G6</f>
        <v>480.12003000750195</v>
      </c>
    </row>
    <row r="7" spans="1:8" ht="34.950000000000003" customHeight="1" x14ac:dyDescent="0.3">
      <c r="B7" s="6" t="s">
        <v>4</v>
      </c>
      <c r="C7" s="19">
        <f>C5*80%</f>
        <v>16000</v>
      </c>
      <c r="D7" s="3"/>
      <c r="E7" s="11" t="s">
        <v>35</v>
      </c>
      <c r="F7" s="10" t="s">
        <v>25</v>
      </c>
      <c r="G7" s="22">
        <v>0.2</v>
      </c>
      <c r="H7" s="14">
        <f>C14*G7</f>
        <v>2400.6001500375096</v>
      </c>
    </row>
    <row r="8" spans="1:8" ht="34.950000000000003" customHeight="1" x14ac:dyDescent="0.3">
      <c r="B8" s="7" t="s">
        <v>19</v>
      </c>
      <c r="C8" s="14">
        <f>C5*20%</f>
        <v>4000</v>
      </c>
      <c r="D8" s="3"/>
      <c r="E8" s="11" t="s">
        <v>35</v>
      </c>
      <c r="F8" s="10" t="s">
        <v>24</v>
      </c>
      <c r="G8" s="22">
        <v>0.04</v>
      </c>
      <c r="H8" s="14">
        <f>C14*G8</f>
        <v>480.12003000750195</v>
      </c>
    </row>
    <row r="9" spans="1:8" ht="34.950000000000003" customHeight="1" x14ac:dyDescent="0.3">
      <c r="B9" s="30" t="s">
        <v>11</v>
      </c>
      <c r="C9" s="30"/>
      <c r="D9" s="3"/>
      <c r="E9" s="11" t="s">
        <v>35</v>
      </c>
      <c r="F9" s="10" t="s">
        <v>26</v>
      </c>
      <c r="G9" s="22">
        <v>0.04</v>
      </c>
      <c r="H9" s="14">
        <f>C14*G9</f>
        <v>480.12003000750195</v>
      </c>
    </row>
    <row r="10" spans="1:8" ht="34.950000000000003" customHeight="1" x14ac:dyDescent="0.3">
      <c r="B10" s="7" t="s">
        <v>33</v>
      </c>
      <c r="C10" s="19">
        <f>C7*100/(100+24.8+8.5)</f>
        <v>12003.000750187546</v>
      </c>
      <c r="D10" s="3"/>
      <c r="E10" s="11" t="s">
        <v>35</v>
      </c>
      <c r="F10" s="10" t="s">
        <v>27</v>
      </c>
      <c r="G10" s="22">
        <v>0.02</v>
      </c>
      <c r="H10" s="14">
        <f>C14*G10</f>
        <v>240.06001500375098</v>
      </c>
    </row>
    <row r="11" spans="1:8" ht="34.950000000000003" customHeight="1" x14ac:dyDescent="0.3">
      <c r="A11" s="23" t="s">
        <v>14</v>
      </c>
      <c r="B11" s="7" t="s">
        <v>32</v>
      </c>
      <c r="C11" s="14">
        <f>C10*8.5%</f>
        <v>1020.2550637659415</v>
      </c>
      <c r="D11" s="3"/>
      <c r="E11" s="11" t="s">
        <v>35</v>
      </c>
      <c r="F11" s="10" t="s">
        <v>29</v>
      </c>
      <c r="G11" s="22">
        <v>0.04</v>
      </c>
      <c r="H11" s="14">
        <f>C14*G11</f>
        <v>480.12003000750195</v>
      </c>
    </row>
    <row r="12" spans="1:8" ht="34.950000000000003" customHeight="1" x14ac:dyDescent="0.3">
      <c r="A12" s="16"/>
      <c r="B12" s="7" t="s">
        <v>12</v>
      </c>
      <c r="C12" s="13">
        <f>C7-C11</f>
        <v>14979.744936234059</v>
      </c>
      <c r="D12" s="3"/>
      <c r="E12" s="11" t="s">
        <v>35</v>
      </c>
      <c r="F12" s="10" t="s">
        <v>28</v>
      </c>
      <c r="G12" s="22">
        <v>0.2</v>
      </c>
      <c r="H12" s="14">
        <f>C14*G12</f>
        <v>2400.6001500375096</v>
      </c>
    </row>
    <row r="13" spans="1:8" ht="34.950000000000003" customHeight="1" x14ac:dyDescent="0.3">
      <c r="A13" s="23" t="s">
        <v>15</v>
      </c>
      <c r="B13" s="7" t="s">
        <v>36</v>
      </c>
      <c r="C13" s="14">
        <f>C12-(C12/124.8*100)</f>
        <v>2976.7441860465115</v>
      </c>
      <c r="D13" s="5"/>
      <c r="E13" s="8"/>
      <c r="F13" s="7" t="s">
        <v>20</v>
      </c>
      <c r="G13" s="9">
        <f>SUM(G4:G12)</f>
        <v>1.0000000000000002</v>
      </c>
      <c r="H13" s="20">
        <f>SUM(H4:H12)</f>
        <v>12003.000750187548</v>
      </c>
    </row>
    <row r="14" spans="1:8" ht="34.950000000000003" customHeight="1" x14ac:dyDescent="0.3">
      <c r="A14" s="23" t="s">
        <v>15</v>
      </c>
      <c r="B14" s="7" t="s">
        <v>10</v>
      </c>
      <c r="C14" s="14">
        <f>C12-C13</f>
        <v>12003.000750187548</v>
      </c>
      <c r="E14" s="7"/>
      <c r="F14" s="27" t="s">
        <v>30</v>
      </c>
      <c r="G14" s="28">
        <v>0.248</v>
      </c>
      <c r="H14" s="29">
        <f>C14*G14</f>
        <v>2976.7441860465119</v>
      </c>
    </row>
    <row r="15" spans="1:8" ht="30" customHeight="1" x14ac:dyDescent="0.3">
      <c r="A15" s="24" t="s">
        <v>16</v>
      </c>
      <c r="B15" s="12" t="s">
        <v>13</v>
      </c>
      <c r="C15" s="21">
        <f>C11+C13+C14</f>
        <v>16000</v>
      </c>
      <c r="F15" s="7" t="s">
        <v>37</v>
      </c>
      <c r="G15" s="7"/>
      <c r="H15" s="26">
        <f>SUM(H13:H14)</f>
        <v>14979.744936234059</v>
      </c>
    </row>
    <row r="16" spans="1:8" ht="30" customHeight="1" x14ac:dyDescent="0.3">
      <c r="C16" s="2"/>
      <c r="F16" s="7" t="s">
        <v>31</v>
      </c>
      <c r="G16" s="7"/>
      <c r="H16" s="26">
        <f>H15+C11</f>
        <v>16000</v>
      </c>
    </row>
    <row r="18" spans="1:8" x14ac:dyDescent="0.3">
      <c r="A18" s="33" t="s">
        <v>38</v>
      </c>
      <c r="B18" s="33"/>
      <c r="C18" s="33"/>
      <c r="D18" s="33"/>
      <c r="E18" s="33"/>
      <c r="F18" s="33"/>
      <c r="G18" s="33"/>
      <c r="H18" s="33"/>
    </row>
  </sheetData>
  <mergeCells count="5">
    <mergeCell ref="B6:C6"/>
    <mergeCell ref="B9:C9"/>
    <mergeCell ref="A1:H1"/>
    <mergeCell ref="A2:H2"/>
    <mergeCell ref="A18:H18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COMPUTO 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d'Alfonso</dc:creator>
  <cp:lastModifiedBy>Davide d'Alfonso</cp:lastModifiedBy>
  <cp:lastPrinted>2022-01-05T17:14:15Z</cp:lastPrinted>
  <dcterms:created xsi:type="dcterms:W3CDTF">2022-01-05T14:56:26Z</dcterms:created>
  <dcterms:modified xsi:type="dcterms:W3CDTF">2024-03-05T10:14:27Z</dcterms:modified>
</cp:coreProperties>
</file>